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838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1" l="1"/>
  <c r="C26" i="1"/>
  <c r="D26" i="1"/>
  <c r="A27" i="1"/>
  <c r="C27" i="1"/>
  <c r="D27" i="1"/>
  <c r="A28" i="1"/>
  <c r="C28" i="1"/>
  <c r="D28" i="1"/>
  <c r="D30" i="1"/>
  <c r="E30" i="1"/>
  <c r="G18" i="1"/>
  <c r="G30" i="1"/>
  <c r="E9" i="1"/>
  <c r="B9" i="1"/>
  <c r="C9" i="1"/>
  <c r="H9" i="1"/>
  <c r="E10" i="1"/>
  <c r="B10" i="1"/>
  <c r="C10" i="1"/>
  <c r="H10" i="1"/>
  <c r="E11" i="1"/>
  <c r="B11" i="1"/>
  <c r="C11" i="1"/>
  <c r="H11" i="1"/>
  <c r="H14" i="1"/>
  <c r="H18" i="1"/>
</calcChain>
</file>

<file path=xl/sharedStrings.xml><?xml version="1.0" encoding="utf-8"?>
<sst xmlns="http://schemas.openxmlformats.org/spreadsheetml/2006/main" count="29" uniqueCount="28">
  <si>
    <t>m</t>
  </si>
  <si>
    <t>D</t>
  </si>
  <si>
    <t>Messgrößen</t>
  </si>
  <si>
    <t>Ableitungen</t>
  </si>
  <si>
    <t>Td</t>
  </si>
  <si>
    <t>1/2(D/Td)^2</t>
  </si>
  <si>
    <t>mD/(Td^2)</t>
  </si>
  <si>
    <t>mD^2/(Td^3)*(-1)</t>
  </si>
  <si>
    <t>hoch 2</t>
  </si>
  <si>
    <t>Unsicherheiten quadrat</t>
  </si>
  <si>
    <t>Summanden</t>
  </si>
  <si>
    <t>abs. Unsicherheit</t>
  </si>
  <si>
    <t>Ekin</t>
  </si>
  <si>
    <t>Richtiges Ergebnis</t>
  </si>
  <si>
    <t>Pendelbeispiel</t>
  </si>
  <si>
    <t>Messwert</t>
  </si>
  <si>
    <t>Unsicherheiten</t>
  </si>
  <si>
    <t>kg</t>
  </si>
  <si>
    <t>s</t>
  </si>
  <si>
    <t>an der Stelle</t>
  </si>
  <si>
    <t>rel. Unsicherheiten</t>
  </si>
  <si>
    <t>gewichtung</t>
  </si>
  <si>
    <t>quadrat</t>
  </si>
  <si>
    <t>Summe</t>
  </si>
  <si>
    <t>rel.Unsicherheit</t>
  </si>
  <si>
    <t>(0,149+/-0,014)J</t>
  </si>
  <si>
    <t>langsam</t>
  </si>
  <si>
    <t>schnell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</si>
</sst>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</cellXfs>
  <cellStyles count="7">
    <cellStyle name="Besuchter Link" xfId="2" builtinId="9" hidden="1"/>
    <cellStyle name="Besuchter Link" xfId="4" builtinId="9" hidden="1"/>
    <cellStyle name="Besuchter 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24" sqref="B24"/>
    </sheetView>
  </sheetViews>
  <sheetFormatPr baseColWidth="10" defaultRowHeight="15" x14ac:dyDescent="0"/>
  <cols>
    <col min="1" max="1" width="17" customWidth="1"/>
    <col min="2" max="2" width="14.83203125" customWidth="1"/>
    <col min="3" max="3" width="15" customWidth="1"/>
    <col min="5" max="5" width="11.1640625" bestFit="1" customWidth="1"/>
    <col min="8" max="8" width="12.1640625" bestFit="1" customWidth="1"/>
  </cols>
  <sheetData>
    <row r="1" spans="1:8">
      <c r="B1" s="2" t="s">
        <v>14</v>
      </c>
      <c r="C1" s="2"/>
      <c r="D1" s="2"/>
      <c r="E1" s="2"/>
      <c r="F1" s="2"/>
    </row>
    <row r="2" spans="1:8">
      <c r="A2" t="s">
        <v>2</v>
      </c>
      <c r="B2" t="s">
        <v>15</v>
      </c>
      <c r="C2" t="s">
        <v>16</v>
      </c>
    </row>
    <row r="3" spans="1:8">
      <c r="A3" t="s">
        <v>0</v>
      </c>
      <c r="B3">
        <v>4.36E-2</v>
      </c>
      <c r="C3">
        <v>1.6999999999999999E-3</v>
      </c>
      <c r="D3" t="s">
        <v>17</v>
      </c>
    </row>
    <row r="4" spans="1:8">
      <c r="A4" t="s">
        <v>1</v>
      </c>
      <c r="B4">
        <v>3.1399999999999997E-2</v>
      </c>
      <c r="C4">
        <v>5.0000000000000002E-5</v>
      </c>
      <c r="D4" t="s">
        <v>0</v>
      </c>
    </row>
    <row r="5" spans="1:8">
      <c r="A5" t="s">
        <v>4</v>
      </c>
      <c r="B5">
        <v>1.2E-2</v>
      </c>
      <c r="C5">
        <v>5.0000000000000001E-4</v>
      </c>
      <c r="D5" t="s">
        <v>18</v>
      </c>
    </row>
    <row r="7" spans="1:8">
      <c r="A7" t="s">
        <v>26</v>
      </c>
    </row>
    <row r="8" spans="1:8">
      <c r="A8" t="s">
        <v>3</v>
      </c>
      <c r="B8" t="s">
        <v>19</v>
      </c>
      <c r="C8" t="s">
        <v>8</v>
      </c>
      <c r="E8" t="s">
        <v>9</v>
      </c>
      <c r="H8" t="s">
        <v>10</v>
      </c>
    </row>
    <row r="9" spans="1:8">
      <c r="A9" t="s">
        <v>5</v>
      </c>
      <c r="B9">
        <f>1/2*(B4/B5)^2</f>
        <v>3.4234722222222209</v>
      </c>
      <c r="C9">
        <f>B9^2</f>
        <v>11.720162056327151</v>
      </c>
      <c r="E9">
        <f>C3^2</f>
        <v>2.8899999999999999E-6</v>
      </c>
      <c r="H9">
        <f>E9*C9</f>
        <v>3.3871268342785467E-5</v>
      </c>
    </row>
    <row r="10" spans="1:8">
      <c r="A10" t="s">
        <v>6</v>
      </c>
      <c r="B10">
        <f>B3*B4/(B5^2)</f>
        <v>9.5072222222222216</v>
      </c>
      <c r="C10">
        <f t="shared" ref="C10:C11" si="0">B10^2</f>
        <v>90.387274382716043</v>
      </c>
      <c r="E10">
        <f>C4^2</f>
        <v>2.5000000000000001E-9</v>
      </c>
      <c r="H10">
        <f t="shared" ref="H10:H11" si="1">E10*C10</f>
        <v>2.2596818595679011E-7</v>
      </c>
    </row>
    <row r="11" spans="1:8">
      <c r="A11" t="s">
        <v>7</v>
      </c>
      <c r="B11">
        <f>-B3*B4^2/(B5^3)</f>
        <v>-24.877231481481477</v>
      </c>
      <c r="C11">
        <f t="shared" si="0"/>
        <v>618.8766461832131</v>
      </c>
      <c r="E11">
        <f>C5^2</f>
        <v>2.4999999999999999E-7</v>
      </c>
      <c r="H11" s="1">
        <f t="shared" si="1"/>
        <v>1.5471916154580326E-4</v>
      </c>
    </row>
    <row r="14" spans="1:8">
      <c r="H14">
        <f>SUM(H9:H11)</f>
        <v>1.8881639807454551E-4</v>
      </c>
    </row>
    <row r="17" spans="1:8">
      <c r="G17" t="s">
        <v>12</v>
      </c>
      <c r="H17" t="s">
        <v>11</v>
      </c>
    </row>
    <row r="18" spans="1:8">
      <c r="G18">
        <f>B3/2*B4^2/(B5^2)</f>
        <v>0.14926338888888888</v>
      </c>
      <c r="H18">
        <f>SQRT(H14)</f>
        <v>1.3741047924905346E-2</v>
      </c>
    </row>
    <row r="20" spans="1:8">
      <c r="G20" t="s">
        <v>13</v>
      </c>
    </row>
    <row r="21" spans="1:8">
      <c r="G21" t="s">
        <v>25</v>
      </c>
    </row>
    <row r="24" spans="1:8">
      <c r="A24" t="s">
        <v>27</v>
      </c>
    </row>
    <row r="25" spans="1:8">
      <c r="A25" t="s">
        <v>20</v>
      </c>
      <c r="B25" t="s">
        <v>21</v>
      </c>
      <c r="D25" t="s">
        <v>22</v>
      </c>
    </row>
    <row r="26" spans="1:8">
      <c r="A26">
        <f>0.04</f>
        <v>0.04</v>
      </c>
      <c r="B26">
        <v>1</v>
      </c>
      <c r="C26">
        <f>B26*A26</f>
        <v>0.04</v>
      </c>
      <c r="D26">
        <f>C26^2</f>
        <v>1.6000000000000001E-3</v>
      </c>
    </row>
    <row r="27" spans="1:8">
      <c r="A27">
        <f>C4/B4</f>
        <v>1.5923566878980895E-3</v>
      </c>
      <c r="B27">
        <v>2</v>
      </c>
      <c r="C27">
        <f t="shared" ref="C27:C28" si="2">B27*A27</f>
        <v>3.1847133757961789E-3</v>
      </c>
      <c r="D27">
        <f t="shared" ref="D27:D28" si="3">C27^2</f>
        <v>1.0142399285975095E-5</v>
      </c>
    </row>
    <row r="28" spans="1:8">
      <c r="A28">
        <f>C5/B5</f>
        <v>4.1666666666666664E-2</v>
      </c>
      <c r="B28">
        <v>2</v>
      </c>
      <c r="C28">
        <f t="shared" si="2"/>
        <v>8.3333333333333329E-2</v>
      </c>
      <c r="D28">
        <f t="shared" si="3"/>
        <v>6.9444444444444441E-3</v>
      </c>
    </row>
    <row r="29" spans="1:8">
      <c r="E29" t="s">
        <v>24</v>
      </c>
    </row>
    <row r="30" spans="1:8">
      <c r="C30" t="s">
        <v>23</v>
      </c>
      <c r="D30">
        <f>SUM(D26:D28)</f>
        <v>8.5545868437304183E-3</v>
      </c>
      <c r="E30">
        <f>SQRT(D30)</f>
        <v>9.2491009529199211E-2</v>
      </c>
      <c r="G30">
        <f>G18*E30</f>
        <v>1.3805521524082789E-2</v>
      </c>
    </row>
  </sheetData>
  <mergeCells count="1">
    <mergeCell ref="B1:F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LUH - Fakultät für Mathematik und Physik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Kim-Alessandro Weber</dc:creator>
  <cp:lastModifiedBy>Kim-Alessandro Weber</cp:lastModifiedBy>
  <dcterms:created xsi:type="dcterms:W3CDTF">2019-01-30T09:47:02Z</dcterms:created>
  <dcterms:modified xsi:type="dcterms:W3CDTF">2019-01-30T10:21:10Z</dcterms:modified>
</cp:coreProperties>
</file>