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0" yWindow="0" windowWidth="25600" windowHeight="1462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6" i="1" l="1"/>
  <c r="N16" i="1"/>
  <c r="M16" i="1"/>
  <c r="L5" i="1"/>
  <c r="L6" i="1"/>
  <c r="N5" i="1"/>
  <c r="L7" i="1"/>
  <c r="N6" i="1"/>
  <c r="L8" i="1"/>
  <c r="N7" i="1"/>
  <c r="L9" i="1"/>
  <c r="N8" i="1"/>
  <c r="M13" i="1"/>
  <c r="N13" i="1"/>
  <c r="M6" i="1"/>
  <c r="M7" i="1"/>
  <c r="M8" i="1"/>
  <c r="M9" i="1"/>
  <c r="M5" i="1"/>
</calcChain>
</file>

<file path=xl/sharedStrings.xml><?xml version="1.0" encoding="utf-8"?>
<sst xmlns="http://schemas.openxmlformats.org/spreadsheetml/2006/main" count="18" uniqueCount="18">
  <si>
    <t>&lt;T_i&gt;</t>
  </si>
  <si>
    <t>sigma(T_i)</t>
  </si>
  <si>
    <t>&lt;T_i&gt;/&lt;T_{i+1}&gt;</t>
  </si>
  <si>
    <t>&lt;&lt;T_i&gt;/&lt;T_{i+1}&gt;&gt;</t>
  </si>
  <si>
    <t>Versuchsdurchführung</t>
  </si>
  <si>
    <t>Aufpraller</t>
  </si>
  <si>
    <t>Der springende Ball. Erste Fallhöhe betrug 40cm.</t>
  </si>
  <si>
    <t>u(&lt;&lt;T_i&gt;/&lt;T_{i+1}&gt;&gt;)</t>
  </si>
  <si>
    <t>u(h_0)/&lt;h_0&gt;</t>
  </si>
  <si>
    <t>Ergebnis</t>
  </si>
  <si>
    <t>h_0=(4,04+/-0,22)*10^(-1)m</t>
  </si>
  <si>
    <t>Mittlung über Versd.</t>
  </si>
  <si>
    <t>Standardabweichung</t>
  </si>
  <si>
    <t>tau</t>
  </si>
  <si>
    <t>h_0=1/2*g*(t_1/(2*tau))^2</t>
  </si>
  <si>
    <t>g in m/s^2</t>
  </si>
  <si>
    <t>h_0 in m</t>
  </si>
  <si>
    <t>u(h_0)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</si>
</sst>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</cellXfs>
  <cellStyles count="3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O16" sqref="O16"/>
    </sheetView>
  </sheetViews>
  <sheetFormatPr baseColWidth="10" defaultRowHeight="15" x14ac:dyDescent="0"/>
  <cols>
    <col min="1" max="1" width="6.6640625" customWidth="1"/>
    <col min="2" max="2" width="4.83203125" customWidth="1"/>
    <col min="12" max="12" width="18.1640625" customWidth="1"/>
    <col min="13" max="13" width="19.33203125" customWidth="1"/>
    <col min="14" max="14" width="13.5" customWidth="1"/>
  </cols>
  <sheetData>
    <row r="1" spans="1:15">
      <c r="D1" s="1" t="s">
        <v>6</v>
      </c>
      <c r="E1" s="1"/>
      <c r="F1" s="1"/>
      <c r="G1" s="1"/>
      <c r="H1" s="1"/>
      <c r="I1" s="1"/>
      <c r="J1" s="1"/>
      <c r="K1" s="1"/>
      <c r="L1" s="1"/>
    </row>
    <row r="3" spans="1:15">
      <c r="C3" s="1" t="s">
        <v>4</v>
      </c>
      <c r="D3" s="1"/>
      <c r="E3" s="1"/>
      <c r="F3" s="1"/>
      <c r="G3" s="1"/>
      <c r="H3" s="1"/>
      <c r="I3" s="1"/>
      <c r="L3" t="s">
        <v>11</v>
      </c>
      <c r="M3" t="s">
        <v>12</v>
      </c>
      <c r="N3" t="s">
        <v>13</v>
      </c>
    </row>
    <row r="4" spans="1:1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L4" t="s">
        <v>0</v>
      </c>
      <c r="M4" t="s">
        <v>1</v>
      </c>
      <c r="N4" t="s">
        <v>2</v>
      </c>
    </row>
    <row r="5" spans="1:15">
      <c r="A5" s="2" t="s">
        <v>5</v>
      </c>
      <c r="B5">
        <v>1</v>
      </c>
      <c r="C5">
        <v>0.498</v>
      </c>
      <c r="D5">
        <v>0.499</v>
      </c>
      <c r="E5">
        <v>0.49</v>
      </c>
      <c r="F5">
        <v>0.499</v>
      </c>
      <c r="G5">
        <v>0.48899999999999999</v>
      </c>
      <c r="H5">
        <v>0.499</v>
      </c>
      <c r="I5">
        <v>0.48599999999999999</v>
      </c>
      <c r="L5">
        <f>AVERAGE(C5:I5)</f>
        <v>0.49428571428571427</v>
      </c>
      <c r="M5">
        <f>STDEV(C5:I5)</f>
        <v>5.7071383872680558E-3</v>
      </c>
      <c r="N5">
        <f>L6/L5</f>
        <v>0.86271676300578037</v>
      </c>
    </row>
    <row r="6" spans="1:15">
      <c r="A6" s="2"/>
      <c r="B6">
        <v>2</v>
      </c>
      <c r="C6">
        <v>0.434</v>
      </c>
      <c r="D6">
        <v>0.42799999999999999</v>
      </c>
      <c r="E6">
        <v>0.42199999999999999</v>
      </c>
      <c r="F6">
        <v>0.434</v>
      </c>
      <c r="G6">
        <v>0.42099999999999999</v>
      </c>
      <c r="H6">
        <v>0.43</v>
      </c>
      <c r="I6">
        <v>0.41599999999999998</v>
      </c>
      <c r="L6">
        <f>AVERAGE(C6:I6)</f>
        <v>0.42642857142857143</v>
      </c>
      <c r="M6">
        <f>STDEV(C6:I6)</f>
        <v>6.9247657687737741E-3</v>
      </c>
      <c r="N6">
        <f t="shared" ref="N6:N8" si="0">L7/L6</f>
        <v>0.86733668341708536</v>
      </c>
    </row>
    <row r="7" spans="1:15">
      <c r="A7" s="2"/>
      <c r="B7">
        <v>3</v>
      </c>
      <c r="C7">
        <v>0.378</v>
      </c>
      <c r="D7">
        <v>0.376</v>
      </c>
      <c r="E7">
        <v>0.36</v>
      </c>
      <c r="F7">
        <v>0.379</v>
      </c>
      <c r="G7">
        <v>0.36599999999999999</v>
      </c>
      <c r="H7">
        <v>0.375</v>
      </c>
      <c r="I7">
        <v>0.35499999999999998</v>
      </c>
      <c r="L7">
        <f>AVERAGE(C7:I7)</f>
        <v>0.36985714285714283</v>
      </c>
      <c r="M7">
        <f>STDEV(C7:I7)</f>
        <v>9.5468768266306504E-3</v>
      </c>
      <c r="N7">
        <f t="shared" si="0"/>
        <v>0.88296639629200468</v>
      </c>
    </row>
    <row r="8" spans="1:15">
      <c r="A8" s="2"/>
      <c r="B8">
        <v>4</v>
      </c>
      <c r="C8">
        <v>0.32800000000000001</v>
      </c>
      <c r="D8">
        <v>0.32600000000000001</v>
      </c>
      <c r="E8">
        <v>0.309</v>
      </c>
      <c r="F8">
        <v>0.33</v>
      </c>
      <c r="G8">
        <v>0.313</v>
      </c>
      <c r="H8">
        <v>0.32800000000000001</v>
      </c>
      <c r="I8">
        <v>0.35199999999999998</v>
      </c>
      <c r="L8">
        <f>AVERAGE(C8:I8)</f>
        <v>0.32657142857142857</v>
      </c>
      <c r="M8">
        <f>STDEV(C8:I8)</f>
        <v>1.3878726440817526E-2</v>
      </c>
      <c r="N8">
        <f t="shared" si="0"/>
        <v>0.83158355205599299</v>
      </c>
    </row>
    <row r="9" spans="1:15">
      <c r="A9" s="2"/>
      <c r="B9">
        <v>5</v>
      </c>
      <c r="C9">
        <v>0.28399999999999997</v>
      </c>
      <c r="D9">
        <v>0.28599999999999998</v>
      </c>
      <c r="E9">
        <v>0.26600000000000001</v>
      </c>
      <c r="F9">
        <v>0.28599999999999998</v>
      </c>
      <c r="G9">
        <v>0.26900000000000002</v>
      </c>
      <c r="H9">
        <v>0.28799999999999998</v>
      </c>
      <c r="I9">
        <v>0.222</v>
      </c>
      <c r="L9">
        <f>AVERAGE(C9:I9)</f>
        <v>0.27157142857142857</v>
      </c>
      <c r="M9">
        <f>STDEV(C9:I9)</f>
        <v>2.3578642474756269E-2</v>
      </c>
    </row>
    <row r="12" spans="1:15">
      <c r="L12" t="s">
        <v>15</v>
      </c>
      <c r="M12" t="s">
        <v>3</v>
      </c>
      <c r="N12" t="s">
        <v>16</v>
      </c>
      <c r="O12" t="s">
        <v>14</v>
      </c>
    </row>
    <row r="13" spans="1:15">
      <c r="L13">
        <v>9.81</v>
      </c>
      <c r="M13">
        <f>AVERAGE(N5:N8)</f>
        <v>0.86115084869271585</v>
      </c>
      <c r="N13">
        <f>1/2*L13*(L5/2/M13)^2</f>
        <v>0.40399563249294485</v>
      </c>
    </row>
    <row r="15" spans="1:15">
      <c r="M15" t="s">
        <v>7</v>
      </c>
      <c r="N15" t="s">
        <v>8</v>
      </c>
      <c r="O15" t="s">
        <v>17</v>
      </c>
    </row>
    <row r="16" spans="1:15">
      <c r="M16">
        <f>STDEV(N5:N8)</f>
        <v>2.1531835239429975E-2</v>
      </c>
      <c r="N16">
        <f>SQRT(4*(M16/M13)^2+4*(M5/L5)^2)</f>
        <v>5.5081518816863337E-2</v>
      </c>
      <c r="O16">
        <f>N16*N13</f>
        <v>2.2252693033090746E-2</v>
      </c>
    </row>
    <row r="19" spans="14:14">
      <c r="N19" t="s">
        <v>9</v>
      </c>
    </row>
    <row r="20" spans="14:14">
      <c r="N20" t="s">
        <v>10</v>
      </c>
    </row>
  </sheetData>
  <mergeCells count="3">
    <mergeCell ref="C3:I3"/>
    <mergeCell ref="A5:A9"/>
    <mergeCell ref="D1:L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>LUH - Fakultät für Mathematik und Physik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Kim-Alessandro Weber</dc:creator>
  <cp:lastModifiedBy>Kim Weber</cp:lastModifiedBy>
  <dcterms:created xsi:type="dcterms:W3CDTF">2018-01-23T11:21:56Z</dcterms:created>
  <dcterms:modified xsi:type="dcterms:W3CDTF">2019-01-29T13:13:42Z</dcterms:modified>
</cp:coreProperties>
</file>